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935" yWindow="-105" windowWidth="20730" windowHeight="11760"/>
  </bookViews>
  <sheets>
    <sheet name="Eşdeğer_Depr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G44" i="1"/>
  <c r="G45" i="1"/>
  <c r="C7" i="1" l="1"/>
  <c r="D7" i="1"/>
  <c r="D24" i="1"/>
  <c r="C33" i="1" l="1"/>
  <c r="D25" i="1" l="1"/>
  <c r="E4" i="1"/>
  <c r="F4" i="1" l="1"/>
  <c r="C11" i="1" s="1"/>
  <c r="C44" i="1" s="1"/>
  <c r="E6" i="1"/>
  <c r="F6" i="1" s="1"/>
  <c r="C13" i="1" s="1"/>
  <c r="C46" i="1" s="1"/>
  <c r="E46" i="1" s="1"/>
  <c r="E5" i="1"/>
  <c r="F5" i="1" s="1"/>
  <c r="C12" i="1" s="1"/>
  <c r="C45" i="1" s="1"/>
  <c r="E45" i="1" s="1"/>
  <c r="E44" i="1" l="1"/>
  <c r="C47" i="1"/>
  <c r="E7" i="1"/>
  <c r="D20" i="1"/>
  <c r="D19" i="1"/>
  <c r="E13" i="1"/>
  <c r="E12" i="1"/>
  <c r="F7" i="1"/>
  <c r="C14" i="1"/>
  <c r="E11" i="1"/>
  <c r="D18" i="1"/>
  <c r="E47" i="1" l="1"/>
  <c r="F44" i="1" s="1"/>
  <c r="D21" i="1"/>
  <c r="E14" i="1"/>
  <c r="E38" i="1"/>
  <c r="F45" i="1" l="1"/>
  <c r="F46" i="1"/>
  <c r="F11" i="1"/>
  <c r="G11" i="1" s="1"/>
  <c r="F12" i="1"/>
  <c r="G12" i="1" s="1"/>
  <c r="E19" i="1" s="1"/>
  <c r="F13" i="1"/>
  <c r="G13" i="1" s="1"/>
  <c r="F47" i="1" l="1"/>
  <c r="E20" i="1"/>
  <c r="G14" i="1"/>
  <c r="F14" i="1"/>
  <c r="E18" i="1"/>
  <c r="E21" i="1" l="1"/>
  <c r="D23" i="1" s="1"/>
  <c r="C30" i="1" s="1"/>
  <c r="C34" i="1" s="1"/>
  <c r="C38" i="1" s="1"/>
  <c r="C39" i="1" s="1"/>
  <c r="C42" i="1" s="1"/>
  <c r="G47" i="1" l="1"/>
</calcChain>
</file>

<file path=xl/sharedStrings.xml><?xml version="1.0" encoding="utf-8"?>
<sst xmlns="http://schemas.openxmlformats.org/spreadsheetml/2006/main" count="52" uniqueCount="36">
  <si>
    <t>2. Kat</t>
  </si>
  <si>
    <t>1. Kat</t>
  </si>
  <si>
    <t>3. Kat</t>
  </si>
  <si>
    <t>Kat 1</t>
  </si>
  <si>
    <t>Kat 2</t>
  </si>
  <si>
    <t>Kat 3</t>
  </si>
  <si>
    <t>Toplam</t>
  </si>
  <si>
    <t>I</t>
  </si>
  <si>
    <t>R</t>
  </si>
  <si>
    <t>&gt;=</t>
  </si>
  <si>
    <t>Kat Ağırlıklarının Hesabı</t>
  </si>
  <si>
    <r>
      <t>m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>*h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</si>
  <si>
    <r>
      <t>m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>*h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>/Toplam</t>
    </r>
  </si>
  <si>
    <r>
      <t>d</t>
    </r>
    <r>
      <rPr>
        <vertAlign val="subscript"/>
        <sz val="11"/>
        <color theme="1"/>
        <rFont val="Calibri"/>
        <family val="2"/>
        <charset val="162"/>
        <scheme val="minor"/>
      </rPr>
      <t>ix</t>
    </r>
    <r>
      <rPr>
        <sz val="11"/>
        <color theme="1"/>
        <rFont val="Calibri"/>
        <family val="2"/>
        <scheme val="minor"/>
      </rPr>
      <t xml:space="preserve"> (m)</t>
    </r>
  </si>
  <si>
    <r>
      <t>&gt; T</t>
    </r>
    <r>
      <rPr>
        <vertAlign val="subscript"/>
        <sz val="11"/>
        <color theme="1"/>
        <rFont val="Calibri"/>
        <family val="2"/>
        <charset val="162"/>
        <scheme val="minor"/>
      </rPr>
      <t>x</t>
    </r>
    <r>
      <rPr>
        <sz val="11"/>
        <color theme="1"/>
        <rFont val="Calibri"/>
        <family val="2"/>
        <scheme val="minor"/>
      </rPr>
      <t xml:space="preserve"> olduğundan hesaplanan hakim titreşim periyodu uygun</t>
    </r>
  </si>
  <si>
    <t>kN</t>
  </si>
  <si>
    <r>
      <t>(G+0.3Q)/g  
kN.sn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/m</t>
    </r>
  </si>
  <si>
    <t>Q
kN</t>
  </si>
  <si>
    <t>G
kN</t>
  </si>
  <si>
    <r>
      <t>m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 xml:space="preserve"> 
kN.sn</t>
    </r>
    <r>
      <rPr>
        <b/>
        <vertAlign val="superscript"/>
        <sz val="11"/>
        <color theme="1"/>
        <rFont val="Calibri"/>
        <family val="2"/>
        <charset val="162"/>
        <scheme val="minor"/>
      </rPr>
      <t>2</t>
    </r>
    <r>
      <rPr>
        <b/>
        <sz val="11"/>
        <color theme="1"/>
        <rFont val="Calibri"/>
        <family val="2"/>
        <charset val="162"/>
        <scheme val="minor"/>
      </rPr>
      <t>/m</t>
    </r>
  </si>
  <si>
    <t>h 
m</t>
  </si>
  <si>
    <t>G+0.3Q
kN</t>
  </si>
  <si>
    <r>
      <t>F</t>
    </r>
    <r>
      <rPr>
        <b/>
        <vertAlign val="subscript"/>
        <sz val="11"/>
        <color theme="1"/>
        <rFont val="Calibri"/>
        <family val="2"/>
        <charset val="162"/>
        <scheme val="minor"/>
      </rPr>
      <t>i</t>
    </r>
    <r>
      <rPr>
        <b/>
        <sz val="11"/>
        <color theme="1"/>
        <rFont val="Calibri"/>
        <family val="2"/>
        <charset val="162"/>
        <scheme val="minor"/>
      </rPr>
      <t xml:space="preserve"> 
kN</t>
    </r>
  </si>
  <si>
    <r>
      <t>m*d</t>
    </r>
    <r>
      <rPr>
        <vertAlign val="subscript"/>
        <sz val="11"/>
        <color theme="1"/>
        <rFont val="Calibri"/>
        <family val="2"/>
        <charset val="162"/>
        <scheme val="minor"/>
      </rPr>
      <t>ix</t>
    </r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</si>
  <si>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F</t>
    </r>
    <r>
      <rPr>
        <vertAlign val="subscript"/>
        <sz val="11"/>
        <color theme="1"/>
        <rFont val="Calibri"/>
        <family val="2"/>
        <charset val="162"/>
        <scheme val="minor"/>
      </rPr>
      <t>i</t>
    </r>
    <r>
      <rPr>
        <sz val="11"/>
        <color theme="1"/>
        <rFont val="Calibri"/>
        <family val="2"/>
        <scheme val="minor"/>
      </rPr>
      <t>*d</t>
    </r>
    <r>
      <rPr>
        <vertAlign val="subscript"/>
        <sz val="11"/>
        <color theme="1"/>
        <rFont val="Calibri"/>
        <family val="2"/>
        <charset val="162"/>
        <scheme val="minor"/>
      </rPr>
      <t>ix</t>
    </r>
  </si>
  <si>
    <r>
      <rPr>
        <i/>
        <sz val="11"/>
        <color theme="1"/>
        <rFont val="Calibri"/>
        <family val="2"/>
        <charset val="162"/>
        <scheme val="minor"/>
      </rPr>
      <t>R</t>
    </r>
    <r>
      <rPr>
        <i/>
        <vertAlign val="subscript"/>
        <sz val="11"/>
        <color theme="1"/>
        <rFont val="Calibri"/>
        <family val="2"/>
        <charset val="162"/>
        <scheme val="minor"/>
      </rPr>
      <t>a</t>
    </r>
    <r>
      <rPr>
        <i/>
        <sz val="11"/>
        <color theme="1"/>
        <rFont val="Calibri"/>
        <family val="2"/>
        <charset val="162"/>
        <scheme val="minor"/>
      </rPr>
      <t>(T</t>
    </r>
    <r>
      <rPr>
        <i/>
        <vertAlign val="subscript"/>
        <sz val="11"/>
        <color theme="1"/>
        <rFont val="Calibri"/>
        <family val="2"/>
        <charset val="162"/>
        <scheme val="minor"/>
      </rPr>
      <t>p</t>
    </r>
    <r>
      <rPr>
        <i/>
        <vertAlign val="superscript"/>
        <sz val="11"/>
        <color theme="1"/>
        <rFont val="Calibri"/>
        <family val="2"/>
        <charset val="162"/>
        <scheme val="minor"/>
      </rPr>
      <t>(x)</t>
    </r>
    <r>
      <rPr>
        <i/>
        <sz val="11"/>
        <color theme="1"/>
        <rFont val="Calibri"/>
        <family val="2"/>
        <charset val="162"/>
        <scheme val="minor"/>
      </rPr>
      <t>)</t>
    </r>
  </si>
  <si>
    <r>
      <rPr>
        <i/>
        <sz val="11"/>
        <color theme="1"/>
        <rFont val="Calibri"/>
        <family val="2"/>
        <charset val="162"/>
        <scheme val="minor"/>
      </rPr>
      <t>S</t>
    </r>
    <r>
      <rPr>
        <i/>
        <vertAlign val="subscript"/>
        <sz val="11"/>
        <color theme="1"/>
        <rFont val="Calibri"/>
        <family val="2"/>
        <charset val="162"/>
        <scheme val="minor"/>
      </rPr>
      <t>aR</t>
    </r>
    <r>
      <rPr>
        <i/>
        <sz val="11"/>
        <color theme="1"/>
        <rFont val="Calibri"/>
        <family val="2"/>
        <charset val="162"/>
        <scheme val="minor"/>
      </rPr>
      <t>(T</t>
    </r>
    <r>
      <rPr>
        <i/>
        <vertAlign val="subscript"/>
        <sz val="11"/>
        <color theme="1"/>
        <rFont val="Calibri"/>
        <family val="2"/>
        <charset val="162"/>
        <scheme val="minor"/>
      </rPr>
      <t>p</t>
    </r>
    <r>
      <rPr>
        <i/>
        <vertAlign val="superscript"/>
        <sz val="11"/>
        <color theme="1"/>
        <rFont val="Calibri"/>
        <family val="2"/>
        <charset val="162"/>
        <scheme val="minor"/>
      </rPr>
      <t>(x)</t>
    </r>
    <r>
      <rPr>
        <i/>
        <sz val="11"/>
        <color theme="1"/>
        <rFont val="Calibri"/>
        <family val="2"/>
        <charset val="162"/>
        <scheme val="minor"/>
      </rPr>
      <t>)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</si>
  <si>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charset val="162"/>
        <scheme val="minor"/>
      </rPr>
      <t>S</t>
    </r>
    <r>
      <rPr>
        <i/>
        <vertAlign val="subscript"/>
        <sz val="11"/>
        <color theme="1"/>
        <rFont val="Calibri"/>
        <family val="2"/>
        <charset val="162"/>
        <scheme val="minor"/>
      </rPr>
      <t>ae</t>
    </r>
    <r>
      <rPr>
        <i/>
        <sz val="11"/>
        <color theme="1"/>
        <rFont val="Calibri"/>
        <family val="2"/>
        <charset val="162"/>
        <scheme val="minor"/>
      </rPr>
      <t>(T</t>
    </r>
    <r>
      <rPr>
        <i/>
        <vertAlign val="subscript"/>
        <sz val="11"/>
        <color theme="1"/>
        <rFont val="Calibri"/>
        <family val="2"/>
        <charset val="162"/>
        <scheme val="minor"/>
      </rPr>
      <t>p</t>
    </r>
    <r>
      <rPr>
        <i/>
        <vertAlign val="superscript"/>
        <sz val="11"/>
        <color theme="1"/>
        <rFont val="Calibri"/>
        <family val="2"/>
        <charset val="162"/>
        <scheme val="minor"/>
      </rPr>
      <t>(x)</t>
    </r>
    <r>
      <rPr>
        <i/>
        <sz val="11"/>
        <color theme="1"/>
        <rFont val="Calibri"/>
        <family val="2"/>
        <charset val="162"/>
        <scheme val="minor"/>
      </rPr>
      <t>)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</si>
  <si>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charset val="162"/>
        <scheme val="minor"/>
      </rPr>
      <t>S</t>
    </r>
    <r>
      <rPr>
        <i/>
        <vertAlign val="subscript"/>
        <sz val="11"/>
        <color theme="1"/>
        <rFont val="Calibri"/>
        <family val="2"/>
        <charset val="162"/>
        <scheme val="minor"/>
      </rPr>
      <t>DS</t>
    </r>
  </si>
  <si>
    <r>
      <rPr>
        <i/>
        <sz val="11"/>
        <rFont val="Calibri"/>
        <family val="2"/>
        <charset val="162"/>
        <scheme val="minor"/>
      </rPr>
      <t>T</t>
    </r>
    <r>
      <rPr>
        <i/>
        <vertAlign val="subscript"/>
        <sz val="11"/>
        <rFont val="Calibri"/>
        <family val="2"/>
        <charset val="162"/>
        <scheme val="minor"/>
      </rPr>
      <t>p</t>
    </r>
    <r>
      <rPr>
        <i/>
        <vertAlign val="superscript"/>
        <sz val="11"/>
        <rFont val="Calibri"/>
        <family val="2"/>
        <charset val="162"/>
        <scheme val="minor"/>
      </rPr>
      <t>(x)</t>
    </r>
  </si>
  <si>
    <r>
      <rPr>
        <i/>
        <sz val="11"/>
        <color theme="1"/>
        <rFont val="Calibri"/>
        <family val="2"/>
        <charset val="16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</si>
  <si>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charset val="162"/>
        <scheme val="minor"/>
      </rPr>
      <t>V</t>
    </r>
    <r>
      <rPr>
        <i/>
        <vertAlign val="subscript"/>
        <sz val="11"/>
        <color theme="1"/>
        <rFont val="Calibri"/>
        <family val="2"/>
        <charset val="162"/>
        <scheme val="minor"/>
      </rPr>
      <t>tE</t>
    </r>
    <r>
      <rPr>
        <i/>
        <vertAlign val="superscript"/>
        <sz val="11"/>
        <color theme="1"/>
        <rFont val="Calibri"/>
        <family val="2"/>
        <charset val="162"/>
        <scheme val="minor"/>
      </rPr>
      <t>(x)</t>
    </r>
    <r>
      <rPr>
        <sz val="11"/>
        <color theme="1"/>
        <rFont val="Calibri"/>
        <family val="2"/>
        <scheme val="minor"/>
      </rPr>
      <t>=</t>
    </r>
  </si>
  <si>
    <r>
      <rPr>
        <i/>
        <sz val="11"/>
        <color theme="1"/>
        <rFont val="Calibri"/>
        <family val="2"/>
        <charset val="162"/>
        <scheme val="minor"/>
      </rPr>
      <t>S</t>
    </r>
    <r>
      <rPr>
        <i/>
        <vertAlign val="subscript"/>
        <sz val="11"/>
        <color theme="1"/>
        <rFont val="Calibri"/>
        <family val="2"/>
        <charset val="162"/>
        <scheme val="minor"/>
      </rPr>
      <t>D1</t>
    </r>
  </si>
  <si>
    <r>
      <t>T</t>
    </r>
    <r>
      <rPr>
        <i/>
        <vertAlign val="subscript"/>
        <sz val="11"/>
        <color theme="1"/>
        <rFont val="Calibri"/>
        <family val="2"/>
        <charset val="162"/>
        <scheme val="minor"/>
      </rPr>
      <t>pA</t>
    </r>
  </si>
  <si>
    <r>
      <t>1,4*T</t>
    </r>
    <r>
      <rPr>
        <i/>
        <vertAlign val="subscript"/>
        <sz val="11"/>
        <color theme="1"/>
        <rFont val="Calibri"/>
        <family val="2"/>
        <charset val="162"/>
        <scheme val="minor"/>
      </rPr>
      <t>pA</t>
    </r>
  </si>
  <si>
    <r>
      <rPr>
        <sz val="11"/>
        <color theme="1"/>
        <rFont val="Arial Tur"/>
        <charset val="162"/>
      </rPr>
      <t>∆</t>
    </r>
    <r>
      <rPr>
        <sz val="11"/>
        <color theme="1"/>
        <rFont val="Calibri"/>
        <family val="2"/>
      </rPr>
      <t>F</t>
    </r>
    <r>
      <rPr>
        <vertAlign val="subscript"/>
        <sz val="11"/>
        <color theme="1"/>
        <rFont val="Calibri"/>
        <family val="2"/>
        <charset val="162"/>
      </rPr>
      <t>N</t>
    </r>
    <r>
      <rPr>
        <sz val="11"/>
        <color theme="1"/>
        <rFont val="Calibri"/>
        <family val="2"/>
        <charset val="162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</si>
</sst>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;[Red]0.000"/>
    <numFmt numFmtId="166" formatCode="0.0000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charset val="162"/>
      <scheme val="minor"/>
    </font>
    <font>
      <b/>
      <vertAlign val="subscript"/>
      <sz val="11"/>
      <color theme="1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  <font>
      <b/>
      <vertAlign val="superscript"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vertAlign val="subscript"/>
      <sz val="11"/>
      <color theme="1"/>
      <name val="Calibri"/>
      <family val="2"/>
      <charset val="162"/>
      <scheme val="minor"/>
    </font>
    <font>
      <i/>
      <vertAlign val="superscript"/>
      <sz val="11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vertAlign val="subscript"/>
      <sz val="11"/>
      <name val="Calibri"/>
      <family val="2"/>
      <charset val="162"/>
      <scheme val="minor"/>
    </font>
    <font>
      <i/>
      <vertAlign val="superscript"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 Tur"/>
      <charset val="16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0" fillId="2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7" fontId="0" fillId="3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16" xfId="0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5" fontId="0" fillId="3" borderId="19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2" fontId="0" fillId="3" borderId="17" xfId="0" applyNumberFormat="1" applyFill="1" applyBorder="1" applyAlignment="1">
      <alignment horizontal="center"/>
    </xf>
    <xf numFmtId="0" fontId="0" fillId="3" borderId="0" xfId="0" applyFill="1"/>
    <xf numFmtId="2" fontId="0" fillId="3" borderId="17" xfId="0" applyNumberFormat="1" applyFill="1" applyBorder="1" applyAlignment="1">
      <alignment horizontal="left"/>
    </xf>
    <xf numFmtId="2" fontId="0" fillId="4" borderId="17" xfId="0" applyNumberForma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164" fontId="11" fillId="3" borderId="18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166" fontId="0" fillId="3" borderId="14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28</xdr:row>
      <xdr:rowOff>57150</xdr:rowOff>
    </xdr:from>
    <xdr:to>
      <xdr:col>12</xdr:col>
      <xdr:colOff>265956</xdr:colOff>
      <xdr:row>31</xdr:row>
      <xdr:rowOff>38020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6162675"/>
          <a:ext cx="595238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31</xdr:row>
      <xdr:rowOff>76200</xdr:rowOff>
    </xdr:from>
    <xdr:to>
      <xdr:col>14</xdr:col>
      <xdr:colOff>1000</xdr:colOff>
      <xdr:row>34</xdr:row>
      <xdr:rowOff>76117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3650" y="6838950"/>
          <a:ext cx="7238095" cy="666667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36</xdr:row>
      <xdr:rowOff>47625</xdr:rowOff>
    </xdr:from>
    <xdr:to>
      <xdr:col>15</xdr:col>
      <xdr:colOff>37256</xdr:colOff>
      <xdr:row>38</xdr:row>
      <xdr:rowOff>186619</xdr:rowOff>
    </xdr:to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125" y="7867650"/>
          <a:ext cx="6752381" cy="5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18</xdr:row>
      <xdr:rowOff>114300</xdr:rowOff>
    </xdr:from>
    <xdr:to>
      <xdr:col>12</xdr:col>
      <xdr:colOff>533401</xdr:colOff>
      <xdr:row>24</xdr:row>
      <xdr:rowOff>41596</xdr:rowOff>
    </xdr:to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09976" y="4105275"/>
          <a:ext cx="5086350" cy="11941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23</xdr:row>
      <xdr:rowOff>47625</xdr:rowOff>
    </xdr:from>
    <xdr:to>
      <xdr:col>17</xdr:col>
      <xdr:colOff>422212</xdr:colOff>
      <xdr:row>25</xdr:row>
      <xdr:rowOff>110425</xdr:rowOff>
    </xdr:to>
    <xdr:pic>
      <xdr:nvPicPr>
        <xdr:cNvPr id="6" name="Resim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48425" y="5067300"/>
          <a:ext cx="5580952" cy="52381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25</xdr:row>
      <xdr:rowOff>95250</xdr:rowOff>
    </xdr:from>
    <xdr:to>
      <xdr:col>16</xdr:col>
      <xdr:colOff>4673</xdr:colOff>
      <xdr:row>27</xdr:row>
      <xdr:rowOff>76154</xdr:rowOff>
    </xdr:to>
    <xdr:pic>
      <xdr:nvPicPr>
        <xdr:cNvPr id="7" name="Resim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67000" y="5581650"/>
          <a:ext cx="8333333" cy="371429"/>
        </a:xfrm>
        <a:prstGeom prst="rect">
          <a:avLst/>
        </a:prstGeom>
      </xdr:spPr>
    </xdr:pic>
    <xdr:clientData/>
  </xdr:twoCellAnchor>
  <xdr:twoCellAnchor>
    <xdr:from>
      <xdr:col>12</xdr:col>
      <xdr:colOff>38100</xdr:colOff>
      <xdr:row>23</xdr:row>
      <xdr:rowOff>114300</xdr:rowOff>
    </xdr:from>
    <xdr:to>
      <xdr:col>14</xdr:col>
      <xdr:colOff>133350</xdr:colOff>
      <xdr:row>25</xdr:row>
      <xdr:rowOff>66675</xdr:rowOff>
    </xdr:to>
    <xdr:sp macro="" textlink="">
      <xdr:nvSpPr>
        <xdr:cNvPr id="8" name="Metin kutusu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201025" y="5133975"/>
          <a:ext cx="17049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H</a:t>
          </a:r>
          <a:r>
            <a:rPr lang="en-US" sz="2000" baseline="-25000"/>
            <a:t>N</a:t>
          </a:r>
          <a:r>
            <a:rPr lang="tr-TR" sz="2000"/>
            <a:t>=9.0</a:t>
          </a:r>
          <a:r>
            <a:rPr lang="tr-TR" sz="2000" baseline="0"/>
            <a:t> m</a:t>
          </a:r>
          <a:endParaRPr lang="en-US" sz="2000"/>
        </a:p>
      </xdr:txBody>
    </xdr:sp>
    <xdr:clientData/>
  </xdr:twoCellAnchor>
  <xdr:twoCellAnchor editAs="oneCell">
    <xdr:from>
      <xdr:col>7</xdr:col>
      <xdr:colOff>215265</xdr:colOff>
      <xdr:row>42</xdr:row>
      <xdr:rowOff>32385</xdr:rowOff>
    </xdr:from>
    <xdr:to>
      <xdr:col>11</xdr:col>
      <xdr:colOff>148168</xdr:colOff>
      <xdr:row>44</xdr:row>
      <xdr:rowOff>148590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2"/>
        <a:stretch/>
      </xdr:blipFill>
      <xdr:spPr bwMode="auto">
        <a:xfrm>
          <a:off x="5290185" y="9138285"/>
          <a:ext cx="2386543" cy="756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43</xdr:row>
      <xdr:rowOff>166915</xdr:rowOff>
    </xdr:from>
    <xdr:to>
      <xdr:col>11</xdr:col>
      <xdr:colOff>186690</xdr:colOff>
      <xdr:row>47</xdr:row>
      <xdr:rowOff>33565</xdr:rowOff>
    </xdr:to>
    <xdr:pic>
      <xdr:nvPicPr>
        <xdr:cNvPr id="10" name="Picture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8270" y="9722395"/>
          <a:ext cx="2497455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268168</xdr:colOff>
      <xdr:row>43</xdr:row>
      <xdr:rowOff>100741</xdr:rowOff>
    </xdr:from>
    <xdr:to>
      <xdr:col>16</xdr:col>
      <xdr:colOff>420568</xdr:colOff>
      <xdr:row>49</xdr:row>
      <xdr:rowOff>117886</xdr:rowOff>
    </xdr:to>
    <xdr:pic>
      <xdr:nvPicPr>
        <xdr:cNvPr id="11" name="Picture 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4348" y="9656221"/>
          <a:ext cx="360426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workbookViewId="0">
      <selection activeCell="A58" sqref="A58"/>
    </sheetView>
  </sheetViews>
  <sheetFormatPr defaultRowHeight="15" x14ac:dyDescent="0.25"/>
  <cols>
    <col min="1" max="1" width="9.140625" style="2"/>
    <col min="2" max="2" width="11.85546875" style="2" bestFit="1" customWidth="1"/>
    <col min="3" max="3" width="12.140625" style="2" bestFit="1" customWidth="1"/>
    <col min="4" max="4" width="9.28515625" style="2" bestFit="1" customWidth="1"/>
    <col min="5" max="5" width="10.85546875" style="2" bestFit="1" customWidth="1"/>
    <col min="6" max="6" width="13" style="2" bestFit="1" customWidth="1"/>
    <col min="7" max="7" width="9.85546875" style="2" bestFit="1" customWidth="1"/>
    <col min="8" max="8" width="9.140625" style="2"/>
    <col min="9" max="12" width="9.28515625" style="2" bestFit="1" customWidth="1"/>
    <col min="13" max="13" width="11.140625" style="2" bestFit="1" customWidth="1"/>
    <col min="14" max="14" width="13" style="2" bestFit="1" customWidth="1"/>
    <col min="15" max="16384" width="9.140625" style="2"/>
  </cols>
  <sheetData>
    <row r="1" spans="2:7" ht="15.75" thickBot="1" x14ac:dyDescent="0.3"/>
    <row r="2" spans="2:7" ht="15.75" thickBot="1" x14ac:dyDescent="0.3">
      <c r="B2" s="71" t="s">
        <v>10</v>
      </c>
      <c r="C2" s="72"/>
      <c r="D2" s="72"/>
      <c r="E2" s="72"/>
      <c r="F2" s="73"/>
    </row>
    <row r="3" spans="2:7" ht="32.25" x14ac:dyDescent="0.25">
      <c r="B3" s="18"/>
      <c r="C3" s="59" t="s">
        <v>18</v>
      </c>
      <c r="D3" s="59" t="s">
        <v>17</v>
      </c>
      <c r="E3" s="58" t="s">
        <v>21</v>
      </c>
      <c r="F3" s="57" t="s">
        <v>16</v>
      </c>
    </row>
    <row r="4" spans="2:7" x14ac:dyDescent="0.25">
      <c r="B4" s="3" t="s">
        <v>1</v>
      </c>
      <c r="C4" s="36">
        <v>275.89999999999998</v>
      </c>
      <c r="D4" s="36">
        <v>50</v>
      </c>
      <c r="E4" s="5">
        <f>C4+0.3*D4</f>
        <v>290.89999999999998</v>
      </c>
      <c r="F4" s="6">
        <f>E4/9.81</f>
        <v>29.653414882772676</v>
      </c>
    </row>
    <row r="5" spans="2:7" x14ac:dyDescent="0.25">
      <c r="B5" s="3" t="s">
        <v>0</v>
      </c>
      <c r="C5" s="36">
        <v>275.89999999999998</v>
      </c>
      <c r="D5" s="36">
        <v>50</v>
      </c>
      <c r="E5" s="5">
        <f t="shared" ref="E5:E6" si="0">C5+0.3*D5</f>
        <v>290.89999999999998</v>
      </c>
      <c r="F5" s="6">
        <f t="shared" ref="F5:F6" si="1">E5/9.81</f>
        <v>29.653414882772676</v>
      </c>
    </row>
    <row r="6" spans="2:7" ht="15.75" thickBot="1" x14ac:dyDescent="0.3">
      <c r="B6" s="7" t="s">
        <v>2</v>
      </c>
      <c r="C6" s="37">
        <v>275.89999999999998</v>
      </c>
      <c r="D6" s="37">
        <v>37.5</v>
      </c>
      <c r="E6" s="8">
        <f t="shared" si="0"/>
        <v>287.14999999999998</v>
      </c>
      <c r="F6" s="9">
        <f t="shared" si="1"/>
        <v>29.271151885830783</v>
      </c>
    </row>
    <row r="7" spans="2:7" ht="15.75" thickBot="1" x14ac:dyDescent="0.3">
      <c r="B7" s="26" t="s">
        <v>6</v>
      </c>
      <c r="C7" s="41">
        <f>SUM(C4:C6)</f>
        <v>827.69999999999993</v>
      </c>
      <c r="D7" s="41">
        <f>SUM(D4:D6)</f>
        <v>137.5</v>
      </c>
      <c r="E7" s="41">
        <f>SUM(E4:E6)</f>
        <v>868.94999999999993</v>
      </c>
      <c r="F7" s="40">
        <f>SUM(F4:F6)</f>
        <v>88.577981651376135</v>
      </c>
    </row>
    <row r="8" spans="2:7" ht="12" customHeight="1" x14ac:dyDescent="0.25"/>
    <row r="9" spans="2:7" ht="15.75" thickBot="1" x14ac:dyDescent="0.3">
      <c r="B9" s="70"/>
      <c r="C9" s="70"/>
    </row>
    <row r="10" spans="2:7" ht="35.25" x14ac:dyDescent="0.25">
      <c r="B10" s="18"/>
      <c r="C10" s="58" t="s">
        <v>19</v>
      </c>
      <c r="D10" s="58" t="s">
        <v>20</v>
      </c>
      <c r="E10" s="25" t="s">
        <v>11</v>
      </c>
      <c r="F10" s="25" t="s">
        <v>12</v>
      </c>
      <c r="G10" s="60" t="s">
        <v>22</v>
      </c>
    </row>
    <row r="11" spans="2:7" x14ac:dyDescent="0.25">
      <c r="B11" s="3" t="s">
        <v>3</v>
      </c>
      <c r="C11" s="10">
        <f>F4</f>
        <v>29.653414882772676</v>
      </c>
      <c r="D11" s="38">
        <v>3</v>
      </c>
      <c r="E11" s="10">
        <f>C11*D11</f>
        <v>88.960244648318024</v>
      </c>
      <c r="F11" s="16">
        <f>E11/E14</f>
        <v>0.16774788801430096</v>
      </c>
      <c r="G11" s="6">
        <f>F11*100</f>
        <v>16.774788801430095</v>
      </c>
    </row>
    <row r="12" spans="2:7" x14ac:dyDescent="0.25">
      <c r="B12" s="3" t="s">
        <v>4</v>
      </c>
      <c r="C12" s="10">
        <f>F5</f>
        <v>29.653414882772676</v>
      </c>
      <c r="D12" s="38">
        <v>6</v>
      </c>
      <c r="E12" s="10">
        <f t="shared" ref="E12:E13" si="2">C12*D12</f>
        <v>177.92048929663605</v>
      </c>
      <c r="F12" s="16">
        <f>E12/E14</f>
        <v>0.33549577602860192</v>
      </c>
      <c r="G12" s="6">
        <f>F12*100</f>
        <v>33.54957760286019</v>
      </c>
    </row>
    <row r="13" spans="2:7" ht="15.75" thickBot="1" x14ac:dyDescent="0.3">
      <c r="B13" s="7" t="s">
        <v>5</v>
      </c>
      <c r="C13" s="23">
        <f>F6</f>
        <v>29.271151885830783</v>
      </c>
      <c r="D13" s="39">
        <v>9</v>
      </c>
      <c r="E13" s="23">
        <f t="shared" si="2"/>
        <v>263.44036697247702</v>
      </c>
      <c r="F13" s="24">
        <f>E13/E14</f>
        <v>0.49675633595709717</v>
      </c>
      <c r="G13" s="9">
        <f>F13*100</f>
        <v>49.675633595709719</v>
      </c>
    </row>
    <row r="14" spans="2:7" ht="15.75" thickBot="1" x14ac:dyDescent="0.3">
      <c r="B14" s="26" t="s">
        <v>6</v>
      </c>
      <c r="C14" s="27">
        <f>SUM(C11:C13)</f>
        <v>88.577981651376135</v>
      </c>
      <c r="D14" s="28"/>
      <c r="E14" s="27">
        <f>SUM(E11:E13)</f>
        <v>530.32110091743107</v>
      </c>
      <c r="F14" s="28">
        <f>SUM(F11:F13)</f>
        <v>1</v>
      </c>
      <c r="G14" s="29">
        <f>SUM(G11:G13)</f>
        <v>100</v>
      </c>
    </row>
    <row r="16" spans="2:7" ht="15.75" thickBot="1" x14ac:dyDescent="0.3"/>
    <row r="17" spans="2:8" ht="18.75" x14ac:dyDescent="0.35">
      <c r="B17" s="30"/>
      <c r="C17" s="19" t="s">
        <v>13</v>
      </c>
      <c r="D17" s="19" t="s">
        <v>23</v>
      </c>
      <c r="E17" s="20" t="s">
        <v>24</v>
      </c>
    </row>
    <row r="18" spans="2:8" x14ac:dyDescent="0.25">
      <c r="B18" s="31" t="s">
        <v>3</v>
      </c>
      <c r="C18" s="35">
        <v>4.0000000000000001E-3</v>
      </c>
      <c r="D18" s="32">
        <f>C11*C18*C18</f>
        <v>4.7445463812436283E-4</v>
      </c>
      <c r="E18" s="22">
        <f>G11*C18</f>
        <v>6.7099155205720379E-2</v>
      </c>
      <c r="F18" s="21"/>
      <c r="H18" s="21"/>
    </row>
    <row r="19" spans="2:8" x14ac:dyDescent="0.25">
      <c r="B19" s="31" t="s">
        <v>4</v>
      </c>
      <c r="C19" s="35">
        <v>7.4000000000000003E-3</v>
      </c>
      <c r="D19" s="32">
        <f>C12*C19*C19</f>
        <v>1.6238209989806319E-3</v>
      </c>
      <c r="E19" s="22">
        <f>G12*C19</f>
        <v>0.24826687426116542</v>
      </c>
      <c r="F19" s="21"/>
      <c r="H19" s="21"/>
    </row>
    <row r="20" spans="2:8" ht="15.75" thickBot="1" x14ac:dyDescent="0.3">
      <c r="B20" s="31" t="s">
        <v>5</v>
      </c>
      <c r="C20" s="35">
        <v>8.8999999999999999E-3</v>
      </c>
      <c r="D20" s="32">
        <f>C13*C20*C20</f>
        <v>2.3185679408766562E-3</v>
      </c>
      <c r="E20" s="22">
        <f>G13*C20</f>
        <v>0.44211313900181648</v>
      </c>
      <c r="F20" s="21"/>
      <c r="H20" s="21"/>
    </row>
    <row r="21" spans="2:8" ht="15.75" thickBot="1" x14ac:dyDescent="0.3">
      <c r="B21" s="26" t="s">
        <v>6</v>
      </c>
      <c r="C21" s="28"/>
      <c r="D21" s="33">
        <f>SUM(D18:D20)</f>
        <v>4.4168435779816505E-3</v>
      </c>
      <c r="E21" s="34">
        <f>SUM(E18:E20)</f>
        <v>0.75747916846870234</v>
      </c>
      <c r="F21" s="12"/>
      <c r="H21" s="12"/>
    </row>
    <row r="22" spans="2:8" ht="15.75" thickBot="1" x14ac:dyDescent="0.3">
      <c r="B22" s="11"/>
    </row>
    <row r="23" spans="2:8" ht="18.75" x14ac:dyDescent="0.35">
      <c r="C23" s="64" t="s">
        <v>29</v>
      </c>
      <c r="D23" s="56">
        <f>2*3.1416*(D21/E21)^(1/2)</f>
        <v>0.47979039175485488</v>
      </c>
      <c r="E23" s="44"/>
    </row>
    <row r="24" spans="2:8" ht="18" x14ac:dyDescent="0.35">
      <c r="C24" s="61" t="s">
        <v>33</v>
      </c>
      <c r="D24" s="43">
        <f>0.1*D13^(3/4)</f>
        <v>0.51961524227066325</v>
      </c>
    </row>
    <row r="25" spans="2:8" ht="18.75" thickBot="1" x14ac:dyDescent="0.4">
      <c r="C25" s="65" t="s">
        <v>34</v>
      </c>
      <c r="D25" s="14">
        <f>D24*1.4</f>
        <v>0.72746133917892852</v>
      </c>
      <c r="E25" s="45" t="s">
        <v>14</v>
      </c>
    </row>
    <row r="27" spans="2:8" ht="15.75" thickBot="1" x14ac:dyDescent="0.3">
      <c r="B27" s="13"/>
      <c r="C27" s="13"/>
    </row>
    <row r="28" spans="2:8" ht="18" x14ac:dyDescent="0.35">
      <c r="B28" s="67" t="s">
        <v>32</v>
      </c>
      <c r="C28" s="1">
        <v>0.19700000000000001</v>
      </c>
      <c r="D28" s="51"/>
    </row>
    <row r="29" spans="2:8" ht="18" x14ac:dyDescent="0.35">
      <c r="B29" s="63" t="s">
        <v>28</v>
      </c>
      <c r="C29" s="47">
        <v>0.68300000000000005</v>
      </c>
      <c r="D29" s="51"/>
    </row>
    <row r="30" spans="2:8" ht="18.75" x14ac:dyDescent="0.35">
      <c r="B30" s="62" t="s">
        <v>27</v>
      </c>
      <c r="C30" s="48">
        <f>C28/D23</f>
        <v>0.41059596729201614</v>
      </c>
      <c r="D30" s="11"/>
    </row>
    <row r="31" spans="2:8" x14ac:dyDescent="0.25">
      <c r="B31" s="61" t="s">
        <v>7</v>
      </c>
      <c r="C31" s="49">
        <v>1</v>
      </c>
    </row>
    <row r="32" spans="2:8" x14ac:dyDescent="0.25">
      <c r="B32" s="61" t="s">
        <v>8</v>
      </c>
      <c r="C32" s="49">
        <v>8</v>
      </c>
    </row>
    <row r="33" spans="2:15" ht="18.75" x14ac:dyDescent="0.35">
      <c r="B33" s="61" t="s">
        <v>25</v>
      </c>
      <c r="C33" s="43">
        <f>C32/C31</f>
        <v>8</v>
      </c>
      <c r="M33" s="70"/>
      <c r="N33" s="70"/>
      <c r="O33" s="70"/>
    </row>
    <row r="34" spans="2:15" ht="18.75" x14ac:dyDescent="0.35">
      <c r="B34" s="62" t="s">
        <v>26</v>
      </c>
      <c r="C34" s="50">
        <f>C30/C33</f>
        <v>5.1324495911502017E-2</v>
      </c>
    </row>
    <row r="36" spans="2:15" ht="15.75" thickBot="1" x14ac:dyDescent="0.3">
      <c r="B36" s="53"/>
      <c r="C36" s="53"/>
    </row>
    <row r="37" spans="2:15" ht="15.75" thickBot="1" x14ac:dyDescent="0.3">
      <c r="B37" s="66" t="s">
        <v>30</v>
      </c>
      <c r="C37" s="42">
        <v>9.81</v>
      </c>
    </row>
    <row r="38" spans="2:15" ht="19.5" thickBot="1" x14ac:dyDescent="0.4">
      <c r="B38" s="66" t="s">
        <v>31</v>
      </c>
      <c r="C38" s="52">
        <f>C34*C37*C14</f>
        <v>44.598420722299679</v>
      </c>
      <c r="D38" s="46" t="s">
        <v>9</v>
      </c>
      <c r="E38" s="54">
        <f>0.04*C14*C31*C29*C37</f>
        <v>23.739713999999999</v>
      </c>
      <c r="H38"/>
    </row>
    <row r="39" spans="2:15" ht="19.5" thickBot="1" x14ac:dyDescent="0.4">
      <c r="B39" s="66" t="s">
        <v>31</v>
      </c>
      <c r="C39" s="55">
        <f>MAX(E38,C38)</f>
        <v>44.598420722299679</v>
      </c>
      <c r="D39" s="4" t="s">
        <v>15</v>
      </c>
      <c r="E39" s="4"/>
      <c r="F39" s="4"/>
      <c r="G39" s="15"/>
      <c r="H39" s="15"/>
      <c r="I39" s="4"/>
      <c r="J39" s="4"/>
    </row>
    <row r="40" spans="2:15" x14ac:dyDescent="0.25">
      <c r="B40" s="4"/>
      <c r="C40" s="16"/>
      <c r="D40" s="16"/>
      <c r="E40" s="16"/>
      <c r="F40" s="16"/>
      <c r="G40" s="17"/>
      <c r="H40" s="17"/>
      <c r="I40" s="4"/>
      <c r="J40" s="4"/>
    </row>
    <row r="41" spans="2:15" ht="15.75" thickBot="1" x14ac:dyDescent="0.3">
      <c r="H41" s="17"/>
      <c r="I41" s="16"/>
      <c r="J41" s="4"/>
    </row>
    <row r="42" spans="2:15" ht="18.75" thickBot="1" x14ac:dyDescent="0.4">
      <c r="B42" s="68" t="s">
        <v>35</v>
      </c>
      <c r="C42" s="69">
        <f>0.0075*3*C39</f>
        <v>1.0034644662517427</v>
      </c>
      <c r="D42" s="29" t="s">
        <v>15</v>
      </c>
      <c r="H42" s="17"/>
      <c r="I42" s="16"/>
      <c r="J42" s="4"/>
    </row>
    <row r="43" spans="2:15" ht="35.25" x14ac:dyDescent="0.25">
      <c r="B43" s="18"/>
      <c r="C43" s="58" t="s">
        <v>19</v>
      </c>
      <c r="D43" s="58" t="s">
        <v>20</v>
      </c>
      <c r="E43" s="25" t="s">
        <v>11</v>
      </c>
      <c r="F43" s="25" t="s">
        <v>12</v>
      </c>
      <c r="G43" s="60" t="s">
        <v>22</v>
      </c>
      <c r="H43" s="17"/>
      <c r="I43" s="16"/>
      <c r="J43" s="4"/>
    </row>
    <row r="44" spans="2:15" x14ac:dyDescent="0.25">
      <c r="B44" s="3" t="s">
        <v>3</v>
      </c>
      <c r="C44" s="10">
        <f>C11</f>
        <v>29.653414882772676</v>
      </c>
      <c r="D44" s="38">
        <v>3</v>
      </c>
      <c r="E44" s="10">
        <f>C44*D44</f>
        <v>88.960244648318024</v>
      </c>
      <c r="F44" s="16">
        <f>E44/E47</f>
        <v>0.16774788801430096</v>
      </c>
      <c r="G44" s="6">
        <f>F44*(C39-C42)</f>
        <v>7.312961840027878</v>
      </c>
      <c r="H44" s="4"/>
      <c r="I44" s="4"/>
      <c r="J44" s="4"/>
    </row>
    <row r="45" spans="2:15" x14ac:dyDescent="0.25">
      <c r="B45" s="3" t="s">
        <v>4</v>
      </c>
      <c r="C45" s="10">
        <f>C12</f>
        <v>29.653414882772676</v>
      </c>
      <c r="D45" s="38">
        <v>6</v>
      </c>
      <c r="E45" s="10">
        <f t="shared" ref="E45:E46" si="3">C45*D45</f>
        <v>177.92048929663605</v>
      </c>
      <c r="F45" s="16">
        <f>E45/E47</f>
        <v>0.33549577602860192</v>
      </c>
      <c r="G45" s="6">
        <f>F45*(C39-C42)</f>
        <v>14.625923680055756</v>
      </c>
    </row>
    <row r="46" spans="2:15" ht="15.75" thickBot="1" x14ac:dyDescent="0.3">
      <c r="B46" s="7" t="s">
        <v>5</v>
      </c>
      <c r="C46" s="10">
        <f>C13</f>
        <v>29.271151885830783</v>
      </c>
      <c r="D46" s="39">
        <v>9</v>
      </c>
      <c r="E46" s="23">
        <f t="shared" si="3"/>
        <v>263.44036697247702</v>
      </c>
      <c r="F46" s="24">
        <f>E46/E47</f>
        <v>0.49675633595709717</v>
      </c>
      <c r="G46" s="9">
        <f>F46*(C39-C42)+C42</f>
        <v>22.659535202216045</v>
      </c>
    </row>
    <row r="47" spans="2:15" ht="15.75" thickBot="1" x14ac:dyDescent="0.3">
      <c r="B47" s="26" t="s">
        <v>6</v>
      </c>
      <c r="C47" s="27">
        <f>SUM(C44:C46)</f>
        <v>88.577981651376135</v>
      </c>
      <c r="D47" s="28"/>
      <c r="E47" s="27">
        <f>SUM(E44:E46)</f>
        <v>530.32110091743107</v>
      </c>
      <c r="F47" s="28">
        <f>SUM(F44:F46)</f>
        <v>1</v>
      </c>
      <c r="G47" s="40">
        <f>SUM(G44:G46)</f>
        <v>44.598420722299679</v>
      </c>
    </row>
  </sheetData>
  <mergeCells count="3">
    <mergeCell ref="B9:C9"/>
    <mergeCell ref="M33:O33"/>
    <mergeCell ref="B2:F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Eşdeğer_Deprem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insapedia</dc:creator>
  <cp:lastModifiedBy>dundar@cu.edu.tr</cp:lastModifiedBy>
  <dcterms:created xsi:type="dcterms:W3CDTF">2015-06-05T18:17:20Z</dcterms:created>
  <dcterms:modified xsi:type="dcterms:W3CDTF">2021-03-17T11:12:30Z</dcterms:modified>
</cp:coreProperties>
</file>